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kaguri01\Desktop\現況報告書\令和８年度現況報告書\"/>
    </mc:Choice>
  </mc:AlternateContent>
  <xr:revisionPtr revIDLastSave="0" documentId="8_{E3196A38-4FF1-430E-9325-DCC593C6F540}" xr6:coauthVersionLast="47" xr6:coauthVersionMax="47" xr10:uidLastSave="{00000000-0000-0000-0000-000000000000}"/>
  <bookViews>
    <workbookView xWindow="-120" yWindow="-120" windowWidth="29040" windowHeight="15720" xr2:uid="{3B575F27-1756-4909-8D68-7697A9EB4B88}"/>
  </bookViews>
  <sheets>
    <sheet name="第一号第一様式" sheetId="1" r:id="rId1"/>
  </sheets>
  <definedNames>
    <definedName name="_xlnm.Print_Titles" localSheetId="0">第一号第一様式!$1:$7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G33" i="1"/>
  <c r="F31" i="1"/>
  <c r="E31" i="1"/>
  <c r="G31" i="1" s="1"/>
  <c r="G30" i="1"/>
  <c r="G29" i="1"/>
  <c r="F28" i="1"/>
  <c r="F32" i="1" s="1"/>
  <c r="E28" i="1"/>
  <c r="G27" i="1"/>
  <c r="F25" i="1"/>
  <c r="E25" i="1"/>
  <c r="G25" i="1" s="1"/>
  <c r="G24" i="1"/>
  <c r="G23" i="1"/>
  <c r="G22" i="1"/>
  <c r="F21" i="1"/>
  <c r="F26" i="1" s="1"/>
  <c r="E21" i="1"/>
  <c r="F19" i="1"/>
  <c r="E19" i="1"/>
  <c r="G19" i="1" s="1"/>
  <c r="G18" i="1"/>
  <c r="G17" i="1"/>
  <c r="G16" i="1"/>
  <c r="G15" i="1"/>
  <c r="G14" i="1"/>
  <c r="G13" i="1"/>
  <c r="F12" i="1"/>
  <c r="F20" i="1" s="1"/>
  <c r="F35" i="1" s="1"/>
  <c r="F37" i="1" s="1"/>
  <c r="E12" i="1"/>
  <c r="G11" i="1"/>
  <c r="G10" i="1"/>
  <c r="G9" i="1"/>
  <c r="G8" i="1"/>
  <c r="E32" i="1" l="1"/>
  <c r="G32" i="1" s="1"/>
  <c r="G28" i="1"/>
  <c r="E26" i="1"/>
  <c r="G26" i="1" s="1"/>
  <c r="G21" i="1"/>
  <c r="E20" i="1"/>
  <c r="G12" i="1"/>
  <c r="G20" i="1" l="1"/>
  <c r="E35" i="1"/>
  <c r="G35" i="1" l="1"/>
  <c r="E37" i="1"/>
  <c r="G37" i="1" s="1"/>
</calcChain>
</file>

<file path=xl/sharedStrings.xml><?xml version="1.0" encoding="utf-8"?>
<sst xmlns="http://schemas.openxmlformats.org/spreadsheetml/2006/main" count="47" uniqueCount="43">
  <si>
    <t>第一号第一様式（第十七条第四項関係）</t>
    <rPh sb="0" eb="1">
      <t>ダイ</t>
    </rPh>
    <rPh sb="1" eb="2">
      <t>イチ</t>
    </rPh>
    <rPh sb="2" eb="3">
      <t>ゴウ</t>
    </rPh>
    <rPh sb="3" eb="4">
      <t>ダイ</t>
    </rPh>
    <rPh sb="4" eb="5">
      <t>イチ</t>
    </rPh>
    <rPh sb="5" eb="7">
      <t>ヨウシキ</t>
    </rPh>
    <phoneticPr fontId="4"/>
  </si>
  <si>
    <t>法人単位資金収支計算書</t>
    <rPh sb="0" eb="2">
      <t>ホウジン</t>
    </rPh>
    <rPh sb="2" eb="4">
      <t>タンイ</t>
    </rPh>
    <phoneticPr fontId="4"/>
  </si>
  <si>
    <t>（自）令和7年4月1日  （至）令和8年3月31日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</si>
  <si>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</si>
  <si>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</si>
  <si>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予算(A)</t>
    <rPh sb="0" eb="2">
      <t>ヨサン</t>
    </rPh>
    <phoneticPr fontId="4"/>
  </si>
  <si>
    <t>決算(B)</t>
    <rPh sb="0" eb="2">
      <t>ケッサン</t>
    </rPh>
    <phoneticPr fontId="4"/>
  </si>
  <si>
    <t>差異(A)-(B)</t>
    <rPh sb="0" eb="2">
      <t>サイ</t>
    </rPh>
    <phoneticPr fontId="4"/>
  </si>
  <si>
    <t>備考</t>
    <rPh sb="0" eb="2">
      <t>ビコウ</t>
    </rPh>
    <phoneticPr fontId="4"/>
  </si>
  <si>
    <t>事業活動による収支</t>
  </si>
  <si>
    <t>収入</t>
  </si>
  <si>
    <t>就労支援事業収入</t>
  </si>
  <si>
    <t>障害福祉サービス等事業収入</t>
  </si>
  <si>
    <t>受取利息配当金収入</t>
  </si>
  <si>
    <t>その他の収入</t>
  </si>
  <si>
    <t>事業活動収入計（１）</t>
  </si>
  <si>
    <t>支出</t>
  </si>
  <si>
    <t>人件費支出</t>
  </si>
  <si>
    <t>事業費支出</t>
  </si>
  <si>
    <t>事務費支出</t>
  </si>
  <si>
    <t>就労支援事業支出</t>
  </si>
  <si>
    <t>支払利息支出</t>
  </si>
  <si>
    <t>その他の支出</t>
  </si>
  <si>
    <t>事業活動支出計（２）</t>
  </si>
  <si>
    <t>事業活動資金収支差額（３）＝（１）－（２）</t>
  </si>
  <si>
    <t>施設整備等による収支</t>
  </si>
  <si>
    <t>施設整備等収入計（４）</t>
  </si>
  <si>
    <t>設備資金借入金元金償還支出</t>
  </si>
  <si>
    <t>固定資産取得支出</t>
  </si>
  <si>
    <t>ファイナンス・リース債務の返済支出</t>
  </si>
  <si>
    <t>施設整備等支出計（５）</t>
  </si>
  <si>
    <t>施設整備等資金収支差額（６）＝（４）－（５）</t>
  </si>
  <si>
    <t>その他の活動による収支</t>
  </si>
  <si>
    <t>積立資産取崩収入</t>
  </si>
  <si>
    <t>その他の活動収入計（７）</t>
  </si>
  <si>
    <t>長期運営資金借入金元金償還支出</t>
  </si>
  <si>
    <t>積立資産支出</t>
  </si>
  <si>
    <t>その他の活動支出計（８）</t>
  </si>
  <si>
    <t>その他の活動資金収支差額（９）＝（７）－（８）</t>
  </si>
  <si>
    <t>予備費支出（１０）</t>
  </si>
  <si>
    <t>当期資金収支差額合計（１１）＝（３）＋（６）＋（９）－（１０）</t>
  </si>
  <si>
    <t>前期末支払資金残高（１２）</t>
  </si>
  <si>
    <t>当期末支払資金残高（１１）＋（１２）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</si>
</sst>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-#,##0_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>
      <alignment horizontal="left" vertical="top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" xfId="2" applyFont="1" applyBorder="1" applyAlignment="1">
      <alignment vertical="center" textRotation="255"/>
    </xf>
    <xf numFmtId="0" fontId="7" fillId="0" borderId="2" xfId="2" applyFont="1" applyBorder="1" applyAlignment="1">
      <alignment vertical="center" shrinkToFit="1"/>
    </xf>
    <xf numFmtId="176" fontId="9" fillId="0" borderId="2" xfId="0" applyNumberFormat="1" applyFont="1" applyBorder="1" applyProtection="1">
      <alignment vertical="center"/>
      <protection locked="0"/>
    </xf>
    <xf numFmtId="176" fontId="9" fillId="0" borderId="2" xfId="2" applyNumberFormat="1" applyFont="1" applyBorder="1" applyAlignment="1" applyProtection="1">
      <alignment vertical="center" shrinkToFit="1"/>
      <protection locked="0"/>
    </xf>
    <xf numFmtId="0" fontId="7" fillId="0" borderId="3" xfId="2" applyFont="1" applyBorder="1" applyAlignment="1">
      <alignment vertical="center" textRotation="255"/>
    </xf>
    <xf numFmtId="0" fontId="7" fillId="0" borderId="3" xfId="2" applyFont="1" applyBorder="1" applyAlignment="1">
      <alignment vertical="center" shrinkToFit="1"/>
    </xf>
    <xf numFmtId="176" fontId="9" fillId="0" borderId="3" xfId="0" applyNumberFormat="1" applyFont="1" applyBorder="1" applyProtection="1">
      <alignment vertical="center"/>
      <protection locked="0"/>
    </xf>
    <xf numFmtId="176" fontId="9" fillId="0" borderId="3" xfId="2" applyNumberFormat="1" applyFont="1" applyBorder="1" applyAlignment="1" applyProtection="1">
      <alignment vertical="center" shrinkToFit="1"/>
      <protection locked="0"/>
    </xf>
    <xf numFmtId="176" fontId="9" fillId="0" borderId="4" xfId="0" applyNumberFormat="1" applyFont="1" applyBorder="1" applyProtection="1">
      <alignment vertical="center"/>
      <protection locked="0"/>
    </xf>
    <xf numFmtId="0" fontId="7" fillId="0" borderId="4" xfId="2" applyFont="1" applyBorder="1" applyAlignment="1">
      <alignment vertical="center" textRotation="255"/>
    </xf>
    <xf numFmtId="0" fontId="7" fillId="0" borderId="1" xfId="2" applyFont="1" applyBorder="1" applyAlignment="1">
      <alignment vertical="center" shrinkToFit="1"/>
    </xf>
    <xf numFmtId="176" fontId="9" fillId="0" borderId="1" xfId="0" applyNumberFormat="1" applyFont="1" applyBorder="1" applyProtection="1">
      <alignment vertical="center"/>
      <protection locked="0"/>
    </xf>
    <xf numFmtId="176" fontId="9" fillId="0" borderId="1" xfId="2" applyNumberFormat="1" applyFont="1" applyBorder="1" applyAlignment="1" applyProtection="1">
      <alignment vertical="center" shrinkToFit="1"/>
      <protection locked="0"/>
    </xf>
    <xf numFmtId="0" fontId="7" fillId="0" borderId="5" xfId="2" applyFont="1" applyBorder="1" applyAlignment="1">
      <alignment vertical="center"/>
    </xf>
    <xf numFmtId="0" fontId="7" fillId="0" borderId="6" xfId="2" applyFont="1" applyBorder="1" applyAlignment="1">
      <alignment vertical="center" shrinkToFit="1"/>
    </xf>
    <xf numFmtId="176" fontId="9" fillId="0" borderId="6" xfId="2" applyNumberFormat="1" applyFont="1" applyBorder="1" applyAlignment="1" applyProtection="1">
      <alignment vertical="center" shrinkToFit="1"/>
      <protection locked="0"/>
    </xf>
    <xf numFmtId="0" fontId="7" fillId="0" borderId="4" xfId="2" applyFont="1" applyBorder="1" applyAlignment="1">
      <alignment vertical="center" textRotation="255"/>
    </xf>
    <xf numFmtId="0" fontId="7" fillId="0" borderId="7" xfId="2" applyFont="1" applyBorder="1" applyAlignment="1">
      <alignment vertical="center"/>
    </xf>
    <xf numFmtId="0" fontId="7" fillId="0" borderId="1" xfId="2" applyFont="1" applyBorder="1" applyAlignment="1">
      <alignment vertical="top" shrinkToFit="1"/>
    </xf>
    <xf numFmtId="176" fontId="9" fillId="0" borderId="1" xfId="2" applyNumberFormat="1" applyFont="1" applyBorder="1" applyAlignment="1" applyProtection="1">
      <alignment vertical="top" shrinkToFit="1"/>
      <protection locked="0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10" xfId="2" applyFont="1" applyBorder="1" applyAlignment="1">
      <alignment vertical="center" shrinkToFit="1"/>
    </xf>
    <xf numFmtId="176" fontId="9" fillId="0" borderId="10" xfId="2" applyNumberFormat="1" applyFont="1" applyBorder="1" applyAlignment="1" applyProtection="1">
      <alignment vertical="center" shrinkToFit="1"/>
      <protection locked="0"/>
    </xf>
    <xf numFmtId="0" fontId="7" fillId="0" borderId="11" xfId="2" applyFont="1" applyBorder="1" applyAlignment="1">
      <alignment vertical="center" textRotation="255"/>
    </xf>
    <xf numFmtId="0" fontId="7" fillId="0" borderId="12" xfId="2" applyFont="1" applyBorder="1" applyAlignment="1">
      <alignment vertical="center"/>
    </xf>
    <xf numFmtId="0" fontId="7" fillId="0" borderId="13" xfId="2" applyFont="1" applyBorder="1" applyAlignment="1">
      <alignment vertical="center" shrinkToFit="1"/>
    </xf>
    <xf numFmtId="176" fontId="9" fillId="0" borderId="4" xfId="2" applyNumberFormat="1" applyFont="1" applyBorder="1" applyAlignment="1" applyProtection="1">
      <alignment vertical="center" shrinkToFit="1"/>
      <protection locked="0"/>
    </xf>
    <xf numFmtId="0" fontId="3" fillId="0" borderId="0" xfId="0" applyFont="1" applyProtection="1">
      <alignment vertical="center"/>
      <protection locked="0"/>
    </xf>
  </cellXfs>
  <cellStyles count="3">
    <cellStyle name="標準" xfId="0" builtinId="0"/>
    <cellStyle name="標準 2" xfId="2" xr:uid="{646ECA6D-9B55-4F83-89F3-15CFBC25F550}"/>
    <cellStyle name="標準 3" xfId="1" xr:uid="{09F80754-B924-4B25-B52F-7CFBFA5B7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4C8A-3C2A-476A-8CA8-8582530BA351}">
  <sheetPr>
    <pageSetUpPr fitToPage="1"/>
  </sheetPr>
  <dimension ref="B2:H47"/>
  <sheetViews>
    <sheetView showGridLines="0" tabSelected="1" workbookViewId="0"/>
  </sheetViews>
  <sheetFormatPr defaultRowHeight="18.75" x14ac:dyDescent="0.4"/>
  <cols>
    <col min="1" max="3" width="2.875" customWidth="1"/>
    <col min="4" max="4" width="51.125" customWidth="1"/>
    <col min="5" max="8" width="20.75" customWidth="1"/>
  </cols>
  <sheetData>
    <row r="2" spans="2:8" ht="21" x14ac:dyDescent="0.4">
      <c r="B2" s="1"/>
      <c r="C2" s="1"/>
      <c r="D2" s="1"/>
      <c r="E2" s="2"/>
      <c r="F2" s="2"/>
      <c r="G2" s="3"/>
      <c r="H2" s="3" t="s">
        <v>0</v>
      </c>
    </row>
    <row r="3" spans="2:8" ht="21" x14ac:dyDescent="0.4">
      <c r="B3" s="4" t="s">
        <v>1</v>
      </c>
      <c r="C3" s="4"/>
      <c r="D3" s="4"/>
      <c r="E3" s="4"/>
      <c r="F3" s="4"/>
      <c r="G3" s="4"/>
      <c r="H3" s="4"/>
    </row>
    <row r="4" spans="2:8" ht="21" x14ac:dyDescent="0.4">
      <c r="B4" s="1"/>
      <c r="C4" s="1"/>
      <c r="D4" s="1"/>
      <c r="E4" s="1"/>
      <c r="F4" s="1"/>
      <c r="G4" s="2"/>
      <c r="H4" s="2"/>
    </row>
    <row r="5" spans="2:8" ht="21" x14ac:dyDescent="0.4">
      <c r="B5" s="5" t="s">
        <v>2</v>
      </c>
      <c r="C5" s="5"/>
      <c r="D5" s="5"/>
      <c r="E5" s="5"/>
      <c r="F5" s="5"/>
      <c r="G5" s="5"/>
      <c r="H5" s="5"/>
    </row>
    <row r="6" spans="2:8" x14ac:dyDescent="0.4">
      <c r="B6" s="6"/>
      <c r="C6" s="6"/>
      <c r="D6" s="6"/>
      <c r="E6" s="6"/>
      <c r="F6" s="2"/>
      <c r="G6" s="2"/>
      <c r="H6" s="6" t="s">
        <v>3</v>
      </c>
    </row>
    <row r="7" spans="2:8" x14ac:dyDescent="0.4">
      <c r="B7" s="7" t="s">
        <v>4</v>
      </c>
      <c r="C7" s="7"/>
      <c r="D7" s="7"/>
      <c r="E7" s="8" t="s">
        <v>5</v>
      </c>
      <c r="F7" s="8" t="s">
        <v>6</v>
      </c>
      <c r="G7" s="8" t="s">
        <v>7</v>
      </c>
      <c r="H7" s="8" t="s">
        <v>8</v>
      </c>
    </row>
    <row r="8" spans="2:8" x14ac:dyDescent="0.4">
      <c r="B8" s="9" t="s">
        <v>9</v>
      </c>
      <c r="C8" s="9" t="s">
        <v>10</v>
      </c>
      <c r="D8" s="10" t="s">
        <v>11</v>
      </c>
      <c r="E8" s="11">
        <v>6022134</v>
      </c>
      <c r="F8" s="12">
        <v>6081622</v>
      </c>
      <c r="G8" s="12">
        <f>E8-F8</f>
        <v>-59488</v>
      </c>
      <c r="H8" s="12"/>
    </row>
    <row r="9" spans="2:8" x14ac:dyDescent="0.4">
      <c r="B9" s="13"/>
      <c r="C9" s="13"/>
      <c r="D9" s="14" t="s">
        <v>12</v>
      </c>
      <c r="E9" s="15">
        <v>391380729</v>
      </c>
      <c r="F9" s="16">
        <v>389216397</v>
      </c>
      <c r="G9" s="16">
        <f t="shared" ref="G9:G37" si="0">E9-F9</f>
        <v>2164332</v>
      </c>
      <c r="H9" s="16"/>
    </row>
    <row r="10" spans="2:8" x14ac:dyDescent="0.4">
      <c r="B10" s="13"/>
      <c r="C10" s="13"/>
      <c r="D10" s="14" t="s">
        <v>13</v>
      </c>
      <c r="E10" s="15">
        <v>166376</v>
      </c>
      <c r="F10" s="16">
        <v>274907</v>
      </c>
      <c r="G10" s="16">
        <f t="shared" si="0"/>
        <v>-108531</v>
      </c>
      <c r="H10" s="16"/>
    </row>
    <row r="11" spans="2:8" x14ac:dyDescent="0.4">
      <c r="B11" s="13"/>
      <c r="C11" s="13"/>
      <c r="D11" s="14" t="s">
        <v>14</v>
      </c>
      <c r="E11" s="17">
        <v>5815752</v>
      </c>
      <c r="F11" s="16">
        <v>5869941</v>
      </c>
      <c r="G11" s="16">
        <f t="shared" si="0"/>
        <v>-54189</v>
      </c>
      <c r="H11" s="16"/>
    </row>
    <row r="12" spans="2:8" x14ac:dyDescent="0.4">
      <c r="B12" s="13"/>
      <c r="C12" s="18"/>
      <c r="D12" s="19" t="s">
        <v>15</v>
      </c>
      <c r="E12" s="20">
        <f>+E8+E9+E10+E11</f>
        <v>403384991</v>
      </c>
      <c r="F12" s="21">
        <f>+F8+F9+F10+F11</f>
        <v>401442867</v>
      </c>
      <c r="G12" s="21">
        <f t="shared" si="0"/>
        <v>1942124</v>
      </c>
      <c r="H12" s="21"/>
    </row>
    <row r="13" spans="2:8" x14ac:dyDescent="0.4">
      <c r="B13" s="13"/>
      <c r="C13" s="9" t="s">
        <v>16</v>
      </c>
      <c r="D13" s="14" t="s">
        <v>17</v>
      </c>
      <c r="E13" s="11">
        <v>270120884</v>
      </c>
      <c r="F13" s="16">
        <v>268038028</v>
      </c>
      <c r="G13" s="16">
        <f t="shared" si="0"/>
        <v>2082856</v>
      </c>
      <c r="H13" s="16"/>
    </row>
    <row r="14" spans="2:8" x14ac:dyDescent="0.4">
      <c r="B14" s="13"/>
      <c r="C14" s="13"/>
      <c r="D14" s="14" t="s">
        <v>18</v>
      </c>
      <c r="E14" s="15">
        <v>42163531</v>
      </c>
      <c r="F14" s="16">
        <v>42092060</v>
      </c>
      <c r="G14" s="16">
        <f t="shared" si="0"/>
        <v>71471</v>
      </c>
      <c r="H14" s="16"/>
    </row>
    <row r="15" spans="2:8" x14ac:dyDescent="0.4">
      <c r="B15" s="13"/>
      <c r="C15" s="13"/>
      <c r="D15" s="14" t="s">
        <v>19</v>
      </c>
      <c r="E15" s="15">
        <v>46619639</v>
      </c>
      <c r="F15" s="16">
        <v>46217876</v>
      </c>
      <c r="G15" s="16">
        <f t="shared" si="0"/>
        <v>401763</v>
      </c>
      <c r="H15" s="16"/>
    </row>
    <row r="16" spans="2:8" x14ac:dyDescent="0.4">
      <c r="B16" s="13"/>
      <c r="C16" s="13"/>
      <c r="D16" s="14" t="s">
        <v>20</v>
      </c>
      <c r="E16" s="15">
        <v>5796046</v>
      </c>
      <c r="F16" s="16">
        <v>5805950</v>
      </c>
      <c r="G16" s="16">
        <f t="shared" si="0"/>
        <v>-9904</v>
      </c>
      <c r="H16" s="16"/>
    </row>
    <row r="17" spans="2:8" x14ac:dyDescent="0.4">
      <c r="B17" s="13"/>
      <c r="C17" s="13"/>
      <c r="D17" s="14" t="s">
        <v>21</v>
      </c>
      <c r="E17" s="15">
        <v>178708</v>
      </c>
      <c r="F17" s="16">
        <v>162042</v>
      </c>
      <c r="G17" s="16">
        <f t="shared" si="0"/>
        <v>16666</v>
      </c>
      <c r="H17" s="16"/>
    </row>
    <row r="18" spans="2:8" x14ac:dyDescent="0.4">
      <c r="B18" s="13"/>
      <c r="C18" s="13"/>
      <c r="D18" s="14" t="s">
        <v>22</v>
      </c>
      <c r="E18" s="17">
        <v>1798770</v>
      </c>
      <c r="F18" s="16">
        <v>1888508</v>
      </c>
      <c r="G18" s="16">
        <f t="shared" si="0"/>
        <v>-89738</v>
      </c>
      <c r="H18" s="16"/>
    </row>
    <row r="19" spans="2:8" x14ac:dyDescent="0.4">
      <c r="B19" s="13"/>
      <c r="C19" s="18"/>
      <c r="D19" s="19" t="s">
        <v>23</v>
      </c>
      <c r="E19" s="20">
        <f>+E13+E14+E15+E16+E17+E18</f>
        <v>366677578</v>
      </c>
      <c r="F19" s="21">
        <f>+F13+F14+F15+F16+F17+F18</f>
        <v>364204464</v>
      </c>
      <c r="G19" s="21">
        <f t="shared" si="0"/>
        <v>2473114</v>
      </c>
      <c r="H19" s="21"/>
    </row>
    <row r="20" spans="2:8" x14ac:dyDescent="0.4">
      <c r="B20" s="18"/>
      <c r="C20" s="22" t="s">
        <v>24</v>
      </c>
      <c r="D20" s="23"/>
      <c r="E20" s="20">
        <f xml:space="preserve"> +E12 - E19</f>
        <v>36707413</v>
      </c>
      <c r="F20" s="24">
        <f xml:space="preserve"> +F12 - F19</f>
        <v>37238403</v>
      </c>
      <c r="G20" s="24">
        <f t="shared" si="0"/>
        <v>-530990</v>
      </c>
      <c r="H20" s="24"/>
    </row>
    <row r="21" spans="2:8" ht="30" x14ac:dyDescent="0.4">
      <c r="B21" s="9" t="s">
        <v>25</v>
      </c>
      <c r="C21" s="25" t="s">
        <v>10</v>
      </c>
      <c r="D21" s="19" t="s">
        <v>26</v>
      </c>
      <c r="E21" s="20">
        <f>0</f>
        <v>0</v>
      </c>
      <c r="F21" s="21">
        <f>0</f>
        <v>0</v>
      </c>
      <c r="G21" s="21">
        <f t="shared" si="0"/>
        <v>0</v>
      </c>
      <c r="H21" s="21"/>
    </row>
    <row r="22" spans="2:8" x14ac:dyDescent="0.4">
      <c r="B22" s="13"/>
      <c r="C22" s="9" t="s">
        <v>16</v>
      </c>
      <c r="D22" s="14" t="s">
        <v>27</v>
      </c>
      <c r="E22" s="11">
        <v>5504000</v>
      </c>
      <c r="F22" s="16">
        <v>5504000</v>
      </c>
      <c r="G22" s="16">
        <f t="shared" si="0"/>
        <v>0</v>
      </c>
      <c r="H22" s="16"/>
    </row>
    <row r="23" spans="2:8" x14ac:dyDescent="0.4">
      <c r="B23" s="13"/>
      <c r="C23" s="13"/>
      <c r="D23" s="14" t="s">
        <v>28</v>
      </c>
      <c r="E23" s="15">
        <v>2208120</v>
      </c>
      <c r="F23" s="16">
        <v>2208120</v>
      </c>
      <c r="G23" s="16">
        <f t="shared" si="0"/>
        <v>0</v>
      </c>
      <c r="H23" s="16"/>
    </row>
    <row r="24" spans="2:8" x14ac:dyDescent="0.4">
      <c r="B24" s="13"/>
      <c r="C24" s="13"/>
      <c r="D24" s="14" t="s">
        <v>29</v>
      </c>
      <c r="E24" s="17">
        <v>770880</v>
      </c>
      <c r="F24" s="16">
        <v>770880</v>
      </c>
      <c r="G24" s="16">
        <f t="shared" si="0"/>
        <v>0</v>
      </c>
      <c r="H24" s="16"/>
    </row>
    <row r="25" spans="2:8" x14ac:dyDescent="0.4">
      <c r="B25" s="13"/>
      <c r="C25" s="18"/>
      <c r="D25" s="19" t="s">
        <v>30</v>
      </c>
      <c r="E25" s="20">
        <f>+E22+E23+E24</f>
        <v>8483000</v>
      </c>
      <c r="F25" s="21">
        <f>+F22+F23+F24</f>
        <v>8483000</v>
      </c>
      <c r="G25" s="21">
        <f t="shared" si="0"/>
        <v>0</v>
      </c>
      <c r="H25" s="21"/>
    </row>
    <row r="26" spans="2:8" x14ac:dyDescent="0.4">
      <c r="B26" s="18"/>
      <c r="C26" s="26" t="s">
        <v>31</v>
      </c>
      <c r="D26" s="23"/>
      <c r="E26" s="20">
        <f xml:space="preserve"> +E21 - E25</f>
        <v>-8483000</v>
      </c>
      <c r="F26" s="24">
        <f xml:space="preserve"> +F21 - F25</f>
        <v>-8483000</v>
      </c>
      <c r="G26" s="24">
        <f t="shared" si="0"/>
        <v>0</v>
      </c>
      <c r="H26" s="24"/>
    </row>
    <row r="27" spans="2:8" x14ac:dyDescent="0.4">
      <c r="B27" s="9" t="s">
        <v>32</v>
      </c>
      <c r="C27" s="9" t="s">
        <v>10</v>
      </c>
      <c r="D27" s="14" t="s">
        <v>33</v>
      </c>
      <c r="E27" s="20">
        <v>4901270</v>
      </c>
      <c r="F27" s="16">
        <v>4765680</v>
      </c>
      <c r="G27" s="16">
        <f t="shared" si="0"/>
        <v>135590</v>
      </c>
      <c r="H27" s="16"/>
    </row>
    <row r="28" spans="2:8" x14ac:dyDescent="0.4">
      <c r="B28" s="13"/>
      <c r="C28" s="18"/>
      <c r="D28" s="19" t="s">
        <v>34</v>
      </c>
      <c r="E28" s="20">
        <f>+E27</f>
        <v>4901270</v>
      </c>
      <c r="F28" s="21">
        <f>+F27</f>
        <v>4765680</v>
      </c>
      <c r="G28" s="21">
        <f t="shared" si="0"/>
        <v>135590</v>
      </c>
      <c r="H28" s="21"/>
    </row>
    <row r="29" spans="2:8" x14ac:dyDescent="0.4">
      <c r="B29" s="13"/>
      <c r="C29" s="9" t="s">
        <v>16</v>
      </c>
      <c r="D29" s="14" t="s">
        <v>35</v>
      </c>
      <c r="E29" s="11">
        <v>4008000</v>
      </c>
      <c r="F29" s="16">
        <v>4008000</v>
      </c>
      <c r="G29" s="16">
        <f t="shared" si="0"/>
        <v>0</v>
      </c>
      <c r="H29" s="16"/>
    </row>
    <row r="30" spans="2:8" x14ac:dyDescent="0.4">
      <c r="B30" s="13"/>
      <c r="C30" s="13"/>
      <c r="D30" s="14" t="s">
        <v>36</v>
      </c>
      <c r="E30" s="17">
        <v>1508100</v>
      </c>
      <c r="F30" s="16">
        <v>1497330</v>
      </c>
      <c r="G30" s="16">
        <f t="shared" si="0"/>
        <v>10770</v>
      </c>
      <c r="H30" s="16"/>
    </row>
    <row r="31" spans="2:8" x14ac:dyDescent="0.4">
      <c r="B31" s="13"/>
      <c r="C31" s="18"/>
      <c r="D31" s="27" t="s">
        <v>37</v>
      </c>
      <c r="E31" s="20">
        <f>+E29+E30</f>
        <v>5516100</v>
      </c>
      <c r="F31" s="28">
        <f>+F29+F30</f>
        <v>5505330</v>
      </c>
      <c r="G31" s="28">
        <f t="shared" si="0"/>
        <v>10770</v>
      </c>
      <c r="H31" s="28"/>
    </row>
    <row r="32" spans="2:8" x14ac:dyDescent="0.4">
      <c r="B32" s="18"/>
      <c r="C32" s="26" t="s">
        <v>38</v>
      </c>
      <c r="D32" s="23"/>
      <c r="E32" s="20">
        <f xml:space="preserve"> +E28 - E31</f>
        <v>-614830</v>
      </c>
      <c r="F32" s="24">
        <f xml:space="preserve"> +F28 - F31</f>
        <v>-739650</v>
      </c>
      <c r="G32" s="24">
        <f t="shared" si="0"/>
        <v>124820</v>
      </c>
      <c r="H32" s="24"/>
    </row>
    <row r="33" spans="2:8" x14ac:dyDescent="0.4">
      <c r="B33" s="29" t="s">
        <v>39</v>
      </c>
      <c r="C33" s="30"/>
      <c r="D33" s="31"/>
      <c r="E33" s="11">
        <v>2000000</v>
      </c>
      <c r="F33" s="32"/>
      <c r="G33" s="32">
        <f>E33 + E34</f>
        <v>2000000</v>
      </c>
      <c r="H33" s="32"/>
    </row>
    <row r="34" spans="2:8" x14ac:dyDescent="0.4">
      <c r="B34" s="33"/>
      <c r="C34" s="34"/>
      <c r="D34" s="35"/>
      <c r="E34" s="17"/>
      <c r="F34" s="36"/>
      <c r="G34" s="36"/>
      <c r="H34" s="36"/>
    </row>
    <row r="35" spans="2:8" x14ac:dyDescent="0.4">
      <c r="B35" s="26" t="s">
        <v>40</v>
      </c>
      <c r="C35" s="22"/>
      <c r="D35" s="23"/>
      <c r="E35" s="20">
        <f xml:space="preserve"> +E20 +E26 +E32 - (E33 + E34)</f>
        <v>25609583</v>
      </c>
      <c r="F35" s="24">
        <f xml:space="preserve"> +F20 +F26 +F32 - (F33 + F34)</f>
        <v>28015753</v>
      </c>
      <c r="G35" s="24">
        <f t="shared" si="0"/>
        <v>-2406170</v>
      </c>
      <c r="H35" s="24"/>
    </row>
    <row r="36" spans="2:8" x14ac:dyDescent="0.4">
      <c r="B36" s="26" t="s">
        <v>41</v>
      </c>
      <c r="C36" s="22"/>
      <c r="D36" s="23"/>
      <c r="E36" s="20">
        <v>165711604</v>
      </c>
      <c r="F36" s="24">
        <v>165711604</v>
      </c>
      <c r="G36" s="24">
        <f t="shared" si="0"/>
        <v>0</v>
      </c>
      <c r="H36" s="24"/>
    </row>
    <row r="37" spans="2:8" x14ac:dyDescent="0.4">
      <c r="B37" s="26" t="s">
        <v>42</v>
      </c>
      <c r="C37" s="22"/>
      <c r="D37" s="23"/>
      <c r="E37" s="20">
        <f xml:space="preserve"> +E35 +E36</f>
        <v>191321187</v>
      </c>
      <c r="F37" s="24">
        <f xml:space="preserve"> +F35 +F36</f>
        <v>193727357</v>
      </c>
      <c r="G37" s="24">
        <f t="shared" si="0"/>
        <v>-2406170</v>
      </c>
      <c r="H37" s="24"/>
    </row>
    <row r="38" spans="2:8" x14ac:dyDescent="0.4">
      <c r="B38" s="37"/>
      <c r="C38" s="37"/>
      <c r="D38" s="37"/>
      <c r="E38" s="37"/>
      <c r="F38" s="37"/>
      <c r="G38" s="37"/>
      <c r="H38" s="37"/>
    </row>
    <row r="39" spans="2:8" x14ac:dyDescent="0.4">
      <c r="B39" s="37"/>
      <c r="C39" s="37"/>
      <c r="D39" s="37"/>
      <c r="E39" s="37"/>
      <c r="F39" s="37"/>
      <c r="G39" s="37"/>
      <c r="H39" s="37"/>
    </row>
    <row r="40" spans="2:8" x14ac:dyDescent="0.4">
      <c r="B40" s="37"/>
      <c r="C40" s="37"/>
      <c r="D40" s="37"/>
      <c r="E40" s="37"/>
      <c r="F40" s="37"/>
      <c r="G40" s="37"/>
      <c r="H40" s="37"/>
    </row>
    <row r="41" spans="2:8" x14ac:dyDescent="0.4">
      <c r="B41" s="37"/>
      <c r="C41" s="37"/>
      <c r="D41" s="37"/>
      <c r="E41" s="37"/>
      <c r="F41" s="37"/>
      <c r="G41" s="37"/>
      <c r="H41" s="37"/>
    </row>
    <row r="42" spans="2:8" x14ac:dyDescent="0.4">
      <c r="B42" s="37"/>
      <c r="C42" s="37"/>
      <c r="D42" s="37"/>
      <c r="E42" s="37"/>
      <c r="F42" s="37"/>
      <c r="G42" s="37"/>
      <c r="H42" s="37"/>
    </row>
    <row r="43" spans="2:8" x14ac:dyDescent="0.4">
      <c r="B43" s="37"/>
      <c r="C43" s="37"/>
      <c r="D43" s="37"/>
      <c r="E43" s="37"/>
      <c r="F43" s="37"/>
      <c r="G43" s="37"/>
      <c r="H43" s="37"/>
    </row>
    <row r="44" spans="2:8" x14ac:dyDescent="0.4">
      <c r="B44" s="37"/>
      <c r="C44" s="37"/>
      <c r="D44" s="37"/>
      <c r="E44" s="37"/>
      <c r="F44" s="37"/>
      <c r="G44" s="37"/>
      <c r="H44" s="37"/>
    </row>
    <row r="45" spans="2:8" x14ac:dyDescent="0.4">
      <c r="B45" s="37"/>
      <c r="C45" s="37"/>
      <c r="D45" s="37"/>
      <c r="E45" s="37"/>
      <c r="F45" s="37"/>
      <c r="G45" s="37"/>
      <c r="H45" s="37"/>
    </row>
    <row r="46" spans="2:8" x14ac:dyDescent="0.4">
      <c r="B46" s="37"/>
      <c r="C46" s="37"/>
      <c r="D46" s="37"/>
      <c r="E46" s="37"/>
      <c r="F46" s="37"/>
      <c r="G46" s="37"/>
      <c r="H46" s="37"/>
    </row>
    <row r="47" spans="2:8" x14ac:dyDescent="0.4">
      <c r="B47" s="37"/>
      <c r="C47" s="37"/>
      <c r="D47" s="37"/>
      <c r="E47" s="37"/>
      <c r="F47" s="37"/>
      <c r="G47" s="37"/>
      <c r="H47" s="37"/>
    </row>
  </sheetData>
  <mergeCells count="11">
    <mergeCell ref="B21:B26"/>
    <mergeCell ref="C22:C25"/>
    <mergeCell ref="B27:B32"/>
    <mergeCell ref="C27:C28"/>
    <mergeCell ref="C29:C31"/>
    <mergeCell ref="B3:H3"/>
    <mergeCell ref="B5:H5"/>
    <mergeCell ref="B7:D7"/>
    <mergeCell ref="B8:B20"/>
    <mergeCell ref="C8:C12"/>
    <mergeCell ref="C13:C19"/>
  </mergeCells>
  <phoneticPr fontId="1"/>
  <pageMargins left="0.7" right="0.7" top="0.75" bottom="0.75" header="0.3" footer="0.3"/>
  <pageSetup paperSize="9" fitToHeight="0" orientation="portrait" r:id="rId1"/>
  <headerFooter>
    <oddHeader>&amp;L社会福祉法人親交会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第一号第一様式</vt:lpstr>
      <vt:lpstr>第一号第一様式!Print_Titles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wakaguri01</dc:creator>
  <cp:lastModifiedBy>wakaguri01</cp:lastModifiedBy>
  <dcterms:created xsi:type="dcterms:W3CDTF">2026-07-27T05:39:36Z</dcterms:created>
  <dcterms:modified xsi:type="dcterms:W3CDTF">2026-07-27T05:39:37Z</dcterms:modified>
</cp:coreProperties>
</file>